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7760" windowHeight="8385" tabRatio="826" activeTab="0"/>
  </bookViews>
  <sheets>
    <sheet name="da 1 aprile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<sst xmlns="http://schemas.openxmlformats.org/spreadsheetml/2006/main" count="83" uniqueCount="52">
  <si>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PD</t>
  </si>
  <si>
    <t>PCV</t>
  </si>
  <si>
    <t>DISPbt</t>
  </si>
  <si>
    <t>PPE</t>
  </si>
  <si>
    <t>UC3</t>
  </si>
  <si>
    <t>UC6</t>
  </si>
  <si>
    <t>PE</t>
  </si>
  <si>
    <t>Monorario</t>
  </si>
  <si>
    <t>fascia unica</t>
  </si>
  <si>
    <t>fascia F1</t>
  </si>
  <si>
    <t>fascia F23</t>
  </si>
  <si>
    <t>Biorario</t>
  </si>
  <si>
    <t>Condizioni economiche per i clienti del Servizio di maggior tutela</t>
  </si>
  <si>
    <t xml:space="preserve"> Valori al netto delle imposte</t>
  </si>
  <si>
    <t xml:space="preserve"> energia elettrica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</si>
  <si>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</si>
  <si>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</si>
  <si>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>monorario</t>
  </si>
  <si>
    <t>biorario</t>
  </si>
  <si>
    <t>UTENZE DOMESTICHE</t>
  </si>
  <si>
    <t>Materia energia</t>
  </si>
  <si>
    <t>Trasporto e gestione del contatore</t>
  </si>
  <si>
    <t>Oneri di sistema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</si>
  <si>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</si>
  <si>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t xml:space="preserve">- </t>
  </si>
  <si>
    <t>Sconto bolletta elettronica</t>
  </si>
  <si>
    <t>Ai clienti che ricevono la bolletta in formato elettronico e la pagano con addebito automatico è applicato uno sconto di 6 euro/anno.</t>
  </si>
  <si>
    <t>Quota energia (euro/kWh)</t>
  </si>
  <si>
    <t>Quota fissa (euro/anno)</t>
  </si>
  <si>
    <t>Quota potenza (euro/kW/anno)</t>
  </si>
  <si>
    <t xml:space="preserve"> A) Abitazioni di residenza anagrafica</t>
  </si>
  <si>
    <t>σ2</t>
  </si>
  <si>
    <t>σ3</t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</si>
  <si>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</si>
  <si>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</si>
  <si>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</si>
  <si>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</si>
  <si>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</si>
  <si>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AL MESE</t>
  </si>
  <si>
    <t>F1</t>
  </si>
  <si>
    <t>F2 - F3</t>
  </si>
  <si>
    <t>ACCISE</t>
  </si>
  <si>
    <t>IVA</t>
  </si>
  <si>
    <t>Costo al kWh</t>
  </si>
  <si>
    <t>POTENZA IMPEGNATA</t>
  </si>
  <si>
    <t>CONSUMI      F1</t>
  </si>
  <si>
    <t xml:space="preserve">  </t>
  </si>
  <si>
    <t>CONSUMI      F2+F3</t>
  </si>
  <si>
    <t>INSERIMENTO DATI</t>
  </si>
  <si>
    <t>PW arera</t>
  </si>
  <si>
    <t>dal 1 APRILE 2023</t>
  </si>
  <si>
    <t>1 aprile - 30 giugno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</si>
</sst>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0_ ;[Red]\-#,##0.00000\ "/>
    <numFmt numFmtId="173" formatCode="#,##0.000000_ ;\-#,##0.000000\ "/>
    <numFmt numFmtId="174" formatCode="#,##0.00_ ;\-#,##0.00\ "/>
    <numFmt numFmtId="175" formatCode="#,##0.00000_ ;\-#,##0.00000\ "/>
    <numFmt numFmtId="176" formatCode="#,##0.0000_ ;\-#,##0.0000\ "/>
    <numFmt numFmtId="177" formatCode="0.000000"/>
    <numFmt numFmtId="178" formatCode="0.00000_ ;\-0.00000\ "/>
    <numFmt numFmtId="179" formatCode="0.00000"/>
    <numFmt numFmtId="180" formatCode="0.0000_ ;\-0.0000\ "/>
    <numFmt numFmtId="181" formatCode="#,##0.000000_ ;[Red]\-#,##0.000000\ "/>
    <numFmt numFmtId="182" formatCode="#,##0.0000_ ;[Red]\-#,##0.0000\ "/>
    <numFmt numFmtId="183" formatCode="0.0000"/>
    <numFmt numFmtId="184" formatCode="0\ \k\W\ \-\ \F\1"/>
    <numFmt numFmtId="185" formatCode="0\ \k\W\ \-\ \F\2\+\F\3"/>
    <numFmt numFmtId="186" formatCode="0.000"/>
    <numFmt numFmtId="187" formatCode="0\ \k\W"/>
    <numFmt numFmtId="188" formatCode="0.0\ \k\W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23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i/>
      <vertAlign val="subscript"/>
      <sz val="10"/>
      <color indexed="23"/>
      <name val="Calibri"/>
      <family val="2"/>
    </font>
    <font>
      <b/>
      <sz val="14"/>
      <color indexed="12"/>
      <name val="Calibri"/>
      <family val="2"/>
    </font>
    <font>
      <b/>
      <sz val="14"/>
      <color indexed="20"/>
      <name val="Calibri"/>
      <family val="2"/>
    </font>
    <font>
      <b/>
      <sz val="12"/>
      <color indexed="12"/>
      <name val="Calibri"/>
      <family val="2"/>
    </font>
    <font>
      <b/>
      <sz val="12"/>
      <color indexed="2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3"/>
      <name val="Calibri"/>
      <family val="2"/>
    </font>
    <font>
      <b/>
      <i/>
      <sz val="14"/>
      <color indexed="10"/>
      <name val="Calibri"/>
      <family val="2"/>
    </font>
    <font>
      <sz val="8"/>
      <name val="Arial"/>
      <family val="0"/>
    </font>
    <font>
      <b/>
      <sz val="14"/>
      <color indexed="53"/>
      <name val="Calibri"/>
      <family val="2"/>
    </font>
    <font>
      <b/>
      <sz val="24"/>
      <color indexed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i/>
      <sz val="9"/>
      <color indexed="17"/>
      <name val="Calibri"/>
      <family val="2"/>
    </font>
    <font>
      <i/>
      <sz val="20"/>
      <color indexed="13"/>
      <name val="Calibri"/>
      <family val="2"/>
    </font>
    <font>
      <b/>
      <i/>
      <sz val="11"/>
      <color indexed="10"/>
      <name val="Calibri"/>
      <family val="2"/>
    </font>
    <font>
      <b/>
      <sz val="20"/>
      <color indexed="12"/>
      <name val="Calibri"/>
      <family val="2"/>
    </font>
    <font>
      <b/>
      <sz val="10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7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1" fillId="18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176" fontId="32" fillId="24" borderId="14" xfId="0" applyNumberFormat="1" applyFont="1" applyFill="1" applyBorder="1" applyAlignment="1" quotePrefix="1">
      <alignment horizontal="right" vertical="center"/>
    </xf>
    <xf numFmtId="176" fontId="32" fillId="24" borderId="15" xfId="0" applyNumberFormat="1" applyFont="1" applyFill="1" applyBorder="1" applyAlignment="1" quotePrefix="1">
      <alignment horizontal="right" vertical="center"/>
    </xf>
    <xf numFmtId="176" fontId="32" fillId="24" borderId="16" xfId="0" applyNumberFormat="1" applyFont="1" applyFill="1" applyBorder="1" applyAlignment="1">
      <alignment horizontal="right" vertical="center"/>
    </xf>
    <xf numFmtId="176" fontId="32" fillId="24" borderId="10" xfId="0" applyNumberFormat="1" applyFont="1" applyFill="1" applyBorder="1" applyAlignment="1" quotePrefix="1">
      <alignment horizontal="right" vertical="center"/>
    </xf>
    <xf numFmtId="176" fontId="32" fillId="24" borderId="17" xfId="0" applyNumberFormat="1" applyFont="1" applyFill="1" applyBorder="1" applyAlignment="1" quotePrefix="1">
      <alignment horizontal="right" vertical="center"/>
    </xf>
    <xf numFmtId="176" fontId="32" fillId="24" borderId="18" xfId="0" applyNumberFormat="1" applyFont="1" applyFill="1" applyBorder="1" applyAlignment="1" quotePrefix="1">
      <alignment horizontal="right" vertical="center"/>
    </xf>
    <xf numFmtId="176" fontId="32" fillId="24" borderId="16" xfId="0" applyNumberFormat="1" applyFont="1" applyFill="1" applyBorder="1" applyAlignment="1" quotePrefix="1">
      <alignment horizontal="right" vertical="center"/>
    </xf>
    <xf numFmtId="164" fontId="2" fillId="24" borderId="0" xfId="48" applyFont="1" applyFill="1" applyBorder="1" applyAlignment="1" quotePrefix="1">
      <alignment horizontal="center" vertical="center"/>
    </xf>
    <xf numFmtId="164" fontId="2" fillId="24" borderId="0" xfId="48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76" fontId="32" fillId="24" borderId="10" xfId="0" applyNumberFormat="1" applyFont="1" applyFill="1" applyBorder="1" applyAlignment="1">
      <alignment horizontal="right" vertical="center"/>
    </xf>
    <xf numFmtId="176" fontId="12" fillId="24" borderId="10" xfId="0" applyNumberFormat="1" applyFont="1" applyFill="1" applyBorder="1" applyAlignment="1" quotePrefix="1">
      <alignment horizontal="right" vertical="center"/>
    </xf>
    <xf numFmtId="0" fontId="34" fillId="24" borderId="16" xfId="0" applyFont="1" applyFill="1" applyBorder="1" applyAlignment="1">
      <alignment horizontal="center" vertical="center"/>
    </xf>
    <xf numFmtId="175" fontId="32" fillId="24" borderId="19" xfId="0" applyNumberFormat="1" applyFont="1" applyFill="1" applyBorder="1" applyAlignment="1">
      <alignment horizontal="right" vertical="center"/>
    </xf>
    <xf numFmtId="175" fontId="32" fillId="24" borderId="11" xfId="0" applyNumberFormat="1" applyFont="1" applyFill="1" applyBorder="1" applyAlignment="1">
      <alignment horizontal="right" vertical="center"/>
    </xf>
    <xf numFmtId="175" fontId="32" fillId="24" borderId="19" xfId="0" applyNumberFormat="1" applyFont="1" applyFill="1" applyBorder="1" applyAlignment="1" quotePrefix="1">
      <alignment horizontal="right" vertical="center"/>
    </xf>
    <xf numFmtId="175" fontId="32" fillId="24" borderId="20" xfId="0" applyNumberFormat="1" applyFont="1" applyFill="1" applyBorder="1" applyAlignment="1">
      <alignment horizontal="right" vertical="center"/>
    </xf>
    <xf numFmtId="0" fontId="2" fillId="24" borderId="0" xfId="16" applyFont="1" applyFill="1" applyAlignment="1" applyProtection="1">
      <alignment vertical="center"/>
      <protection locked="0"/>
    </xf>
    <xf numFmtId="0" fontId="8" fillId="24" borderId="0" xfId="16" applyFont="1" applyFill="1" applyAlignment="1" applyProtection="1">
      <alignment vertical="center"/>
      <protection locked="0"/>
    </xf>
    <xf numFmtId="0" fontId="4" fillId="24" borderId="0" xfId="16" applyFont="1" applyFill="1" applyAlignment="1" applyProtection="1">
      <alignment vertical="center"/>
      <protection locked="0"/>
    </xf>
    <xf numFmtId="0" fontId="9" fillId="24" borderId="11" xfId="16" applyFont="1" applyFill="1" applyBorder="1" applyAlignment="1" applyProtection="1">
      <alignment vertical="center"/>
      <protection locked="0"/>
    </xf>
    <xf numFmtId="0" fontId="9" fillId="24" borderId="17" xfId="16" applyFont="1" applyFill="1" applyBorder="1" applyAlignment="1" applyProtection="1">
      <alignment vertical="center"/>
      <protection locked="0"/>
    </xf>
    <xf numFmtId="0" fontId="9" fillId="24" borderId="21" xfId="16" applyFont="1" applyFill="1" applyBorder="1" applyAlignment="1" applyProtection="1">
      <alignment vertical="center"/>
      <protection locked="0"/>
    </xf>
    <xf numFmtId="0" fontId="2" fillId="24" borderId="21" xfId="16" applyFont="1" applyFill="1" applyBorder="1" applyAlignment="1" applyProtection="1">
      <alignment vertical="center"/>
      <protection locked="0"/>
    </xf>
    <xf numFmtId="0" fontId="7" fillId="24" borderId="21" xfId="16" applyFont="1" applyFill="1" applyBorder="1" applyAlignment="1" applyProtection="1">
      <alignment horizontal="center" vertical="center"/>
      <protection locked="0"/>
    </xf>
    <xf numFmtId="173" fontId="2" fillId="24" borderId="0" xfId="16" applyNumberFormat="1" applyFont="1" applyFill="1" applyAlignment="1" applyProtection="1">
      <alignment vertical="center"/>
      <protection locked="0"/>
    </xf>
    <xf numFmtId="0" fontId="2" fillId="24" borderId="0" xfId="16" applyFont="1" applyFill="1" applyAlignment="1" applyProtection="1">
      <alignment vertical="center"/>
      <protection locked="0"/>
    </xf>
    <xf numFmtId="173" fontId="2" fillId="24" borderId="0" xfId="16" applyNumberFormat="1" applyFont="1" applyFill="1" applyAlignment="1" applyProtection="1">
      <alignment vertical="center"/>
      <protection locked="0"/>
    </xf>
    <xf numFmtId="0" fontId="28" fillId="24" borderId="0" xfId="16" applyFont="1" applyFill="1" applyAlignment="1" applyProtection="1">
      <alignment horizontal="center" vertical="center"/>
      <protection locked="0"/>
    </xf>
    <xf numFmtId="0" fontId="37" fillId="24" borderId="0" xfId="16" applyFont="1" applyFill="1" applyAlignment="1" applyProtection="1">
      <alignment horizontal="center" vertical="center"/>
      <protection locked="0"/>
    </xf>
    <xf numFmtId="0" fontId="2" fillId="24" borderId="15" xfId="16" applyFont="1" applyFill="1" applyBorder="1" applyAlignment="1">
      <alignment horizontal="center" vertical="center"/>
      <protection/>
    </xf>
    <xf numFmtId="0" fontId="28" fillId="0" borderId="0" xfId="16" applyFont="1" applyAlignment="1" applyProtection="1">
      <alignment horizontal="center" vertical="center"/>
      <protection locked="0"/>
    </xf>
    <xf numFmtId="0" fontId="9" fillId="24" borderId="0" xfId="16" applyFont="1" applyFill="1" applyAlignment="1" applyProtection="1">
      <alignment vertical="center"/>
      <protection locked="0"/>
    </xf>
    <xf numFmtId="0" fontId="7" fillId="24" borderId="0" xfId="16" applyFont="1" applyFill="1" applyAlignment="1" applyProtection="1">
      <alignment horizontal="center" vertical="center"/>
      <protection locked="0"/>
    </xf>
    <xf numFmtId="0" fontId="9" fillId="24" borderId="11" xfId="16" applyFont="1" applyFill="1" applyBorder="1" applyProtection="1">
      <alignment/>
      <protection locked="0"/>
    </xf>
    <xf numFmtId="0" fontId="35" fillId="24" borderId="0" xfId="16" applyFont="1" applyFill="1" applyAlignment="1" applyProtection="1">
      <alignment vertical="center"/>
      <protection locked="0"/>
    </xf>
    <xf numFmtId="0" fontId="36" fillId="24" borderId="0" xfId="16" applyFont="1" applyFill="1" applyAlignment="1" applyProtection="1">
      <alignment vertical="center"/>
      <protection locked="0"/>
    </xf>
    <xf numFmtId="0" fontId="3" fillId="24" borderId="19" xfId="16" applyFont="1" applyFill="1" applyBorder="1" applyAlignment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12" fillId="24" borderId="20" xfId="16" applyFont="1" applyFill="1" applyBorder="1" applyAlignment="1">
      <alignment horizontal="center" vertical="center"/>
      <protection/>
    </xf>
    <xf numFmtId="0" fontId="12" fillId="24" borderId="11" xfId="16" applyFont="1" applyFill="1" applyBorder="1" applyAlignment="1">
      <alignment horizontal="center" vertical="center"/>
      <protection/>
    </xf>
    <xf numFmtId="0" fontId="12" fillId="24" borderId="0" xfId="16" applyFont="1" applyFill="1" applyAlignment="1">
      <alignment horizontal="center" vertical="center"/>
      <protection/>
    </xf>
    <xf numFmtId="0" fontId="2" fillId="24" borderId="19" xfId="16" applyFont="1" applyFill="1" applyBorder="1" applyAlignment="1">
      <alignment horizontal="center" vertical="center"/>
      <protection/>
    </xf>
    <xf numFmtId="0" fontId="2" fillId="24" borderId="20" xfId="16" applyFont="1" applyFill="1" applyBorder="1" applyAlignment="1">
      <alignment horizontal="center" vertical="center"/>
      <protection/>
    </xf>
    <xf numFmtId="175" fontId="32" fillId="24" borderId="0" xfId="0" applyNumberFormat="1" applyFont="1" applyFill="1" applyAlignment="1">
      <alignment horizontal="right" vertical="center"/>
    </xf>
    <xf numFmtId="175" fontId="2" fillId="24" borderId="19" xfId="16" applyNumberFormat="1" applyFont="1" applyFill="1" applyBorder="1" applyAlignment="1">
      <alignment vertical="center"/>
      <protection/>
    </xf>
    <xf numFmtId="173" fontId="2" fillId="24" borderId="19" xfId="16" applyNumberFormat="1" applyFont="1" applyFill="1" applyBorder="1" applyAlignment="1">
      <alignment vertical="center"/>
      <protection/>
    </xf>
    <xf numFmtId="0" fontId="3" fillId="24" borderId="10" xfId="16" applyFont="1" applyFill="1" applyBorder="1" applyAlignment="1">
      <alignment vertical="center"/>
      <protection/>
    </xf>
    <xf numFmtId="0" fontId="6" fillId="24" borderId="10" xfId="16" applyFont="1" applyFill="1" applyBorder="1" applyAlignment="1">
      <alignment vertical="center"/>
      <protection/>
    </xf>
    <xf numFmtId="172" fontId="2" fillId="24" borderId="0" xfId="16" applyNumberFormat="1" applyFont="1" applyFill="1" applyAlignment="1" applyProtection="1" quotePrefix="1">
      <alignment horizontal="center" vertical="center"/>
      <protection locked="0"/>
    </xf>
    <xf numFmtId="172" fontId="2" fillId="24" borderId="0" xfId="16" applyNumberFormat="1" applyFont="1" applyFill="1" applyAlignment="1" applyProtection="1">
      <alignment horizontal="center" vertical="center"/>
      <protection locked="0"/>
    </xf>
    <xf numFmtId="172" fontId="2" fillId="24" borderId="0" xfId="16" applyNumberFormat="1" applyFont="1" applyFill="1" applyAlignment="1" applyProtection="1">
      <alignment vertical="center"/>
      <protection locked="0"/>
    </xf>
    <xf numFmtId="0" fontId="2" fillId="24" borderId="0" xfId="16" applyFont="1" applyFill="1" applyAlignment="1" applyProtection="1" quotePrefix="1">
      <alignment horizontal="center" vertical="center"/>
      <protection locked="0"/>
    </xf>
    <xf numFmtId="175" fontId="32" fillId="0" borderId="19" xfId="16" applyNumberFormat="1" applyFont="1" applyBorder="1" applyAlignment="1">
      <alignment horizontal="right" vertical="center"/>
      <protection/>
    </xf>
    <xf numFmtId="173" fontId="32" fillId="24" borderId="20" xfId="16" applyNumberFormat="1" applyFont="1" applyFill="1" applyBorder="1" applyAlignment="1">
      <alignment vertical="center"/>
      <protection/>
    </xf>
    <xf numFmtId="0" fontId="3" fillId="24" borderId="0" xfId="16" applyFont="1" applyFill="1" applyAlignment="1">
      <alignment vertical="center"/>
      <protection/>
    </xf>
    <xf numFmtId="176" fontId="32" fillId="24" borderId="0" xfId="0" applyNumberFormat="1" applyFont="1" applyFill="1" applyAlignment="1" quotePrefix="1">
      <alignment horizontal="right" vertical="center"/>
    </xf>
    <xf numFmtId="176" fontId="32" fillId="24" borderId="0" xfId="16" applyNumberFormat="1" applyFont="1" applyFill="1" applyAlignment="1">
      <alignment horizontal="right" vertical="center"/>
      <protection/>
    </xf>
    <xf numFmtId="176" fontId="32" fillId="24" borderId="0" xfId="16" applyNumberFormat="1" applyFont="1" applyFill="1" applyAlignment="1">
      <alignment vertical="center"/>
      <protection/>
    </xf>
    <xf numFmtId="176" fontId="2" fillId="24" borderId="0" xfId="16" applyNumberFormat="1" applyFont="1" applyFill="1" applyAlignment="1">
      <alignment vertical="center"/>
      <protection/>
    </xf>
    <xf numFmtId="176" fontId="5" fillId="24" borderId="0" xfId="0" applyNumberFormat="1" applyFont="1" applyFill="1" applyAlignment="1" quotePrefix="1">
      <alignment horizontal="right" vertical="center"/>
    </xf>
    <xf numFmtId="175" fontId="32" fillId="24" borderId="10" xfId="16" applyNumberFormat="1" applyFont="1" applyFill="1" applyBorder="1" applyAlignment="1">
      <alignment horizontal="right" vertical="center"/>
      <protection/>
    </xf>
    <xf numFmtId="175" fontId="32" fillId="24" borderId="18" xfId="16" applyNumberFormat="1" applyFont="1" applyFill="1" applyBorder="1" applyAlignment="1">
      <alignment horizontal="right" vertical="center"/>
      <protection/>
    </xf>
    <xf numFmtId="175" fontId="32" fillId="24" borderId="22" xfId="16" applyNumberFormat="1" applyFont="1" applyFill="1" applyBorder="1" applyAlignment="1">
      <alignment vertical="center"/>
      <protection/>
    </xf>
    <xf numFmtId="0" fontId="44" fillId="24" borderId="0" xfId="16" applyFont="1" applyFill="1" applyAlignment="1" applyProtection="1">
      <alignment vertical="center"/>
      <protection locked="0"/>
    </xf>
    <xf numFmtId="186" fontId="44" fillId="24" borderId="0" xfId="16" applyNumberFormat="1" applyFont="1" applyFill="1" applyAlignment="1" applyProtection="1">
      <alignment vertical="center"/>
      <protection locked="0"/>
    </xf>
    <xf numFmtId="176" fontId="2" fillId="25" borderId="22" xfId="16" applyNumberFormat="1" applyFont="1" applyFill="1" applyBorder="1" applyAlignment="1">
      <alignment vertical="center"/>
      <protection/>
    </xf>
    <xf numFmtId="176" fontId="2" fillId="22" borderId="10" xfId="16" applyNumberFormat="1" applyFont="1" applyFill="1" applyBorder="1" applyAlignment="1">
      <alignment vertical="center"/>
      <protection/>
    </xf>
    <xf numFmtId="175" fontId="46" fillId="19" borderId="18" xfId="16" applyNumberFormat="1" applyFont="1" applyFill="1" applyBorder="1" applyAlignment="1">
      <alignment horizontal="right" vertical="center"/>
      <protection/>
    </xf>
    <xf numFmtId="175" fontId="46" fillId="19" borderId="17" xfId="16" applyNumberFormat="1" applyFont="1" applyFill="1" applyBorder="1" applyAlignment="1">
      <alignment horizontal="right" vertical="center"/>
      <protection/>
    </xf>
    <xf numFmtId="175" fontId="46" fillId="19" borderId="21" xfId="16" applyNumberFormat="1" applyFont="1" applyFill="1" applyBorder="1" applyAlignment="1">
      <alignment horizontal="right" vertical="center"/>
      <protection/>
    </xf>
    <xf numFmtId="2" fontId="51" fillId="24" borderId="0" xfId="16" applyNumberFormat="1" applyFont="1" applyFill="1" applyAlignment="1" applyProtection="1">
      <alignment horizontal="center" vertical="center"/>
      <protection/>
    </xf>
    <xf numFmtId="188" fontId="47" fillId="10" borderId="10" xfId="0" applyNumberFormat="1" applyFont="1" applyFill="1" applyBorder="1" applyAlignment="1" quotePrefix="1">
      <alignment horizontal="right" vertical="center"/>
    </xf>
    <xf numFmtId="184" fontId="40" fillId="10" borderId="23" xfId="16" applyNumberFormat="1" applyFont="1" applyFill="1" applyBorder="1" applyAlignment="1" applyProtection="1">
      <alignment vertical="center"/>
      <protection locked="0"/>
    </xf>
    <xf numFmtId="185" fontId="41" fillId="10" borderId="23" xfId="16" applyNumberFormat="1" applyFont="1" applyFill="1" applyBorder="1" applyAlignment="1" applyProtection="1">
      <alignment vertical="center"/>
      <protection locked="0"/>
    </xf>
    <xf numFmtId="0" fontId="2" fillId="24" borderId="0" xfId="16" applyFont="1" applyFill="1" applyBorder="1" applyAlignment="1" applyProtection="1">
      <alignment vertical="center"/>
      <protection locked="0"/>
    </xf>
    <xf numFmtId="0" fontId="2" fillId="24" borderId="0" xfId="16" applyFont="1" applyFill="1" applyAlignment="1" applyProtection="1">
      <alignment vertical="center"/>
      <protection/>
    </xf>
    <xf numFmtId="0" fontId="8" fillId="24" borderId="0" xfId="16" applyFont="1" applyFill="1" applyAlignment="1" applyProtection="1">
      <alignment horizontal="center" vertical="center"/>
      <protection/>
    </xf>
    <xf numFmtId="2" fontId="42" fillId="24" borderId="0" xfId="16" applyNumberFormat="1" applyFont="1" applyFill="1" applyAlignment="1" applyProtection="1">
      <alignment horizontal="center" vertical="center"/>
      <protection/>
    </xf>
    <xf numFmtId="174" fontId="43" fillId="24" borderId="0" xfId="16" applyNumberFormat="1" applyFont="1" applyFill="1" applyAlignment="1" applyProtection="1">
      <alignment horizontal="center" vertical="center"/>
      <protection/>
    </xf>
    <xf numFmtId="2" fontId="49" fillId="24" borderId="0" xfId="16" applyNumberFormat="1" applyFont="1" applyFill="1" applyAlignment="1" applyProtection="1">
      <alignment vertical="center"/>
      <protection/>
    </xf>
    <xf numFmtId="0" fontId="2" fillId="22" borderId="0" xfId="16" applyFont="1" applyFill="1" applyAlignment="1" applyProtection="1">
      <alignment vertical="center"/>
      <protection/>
    </xf>
    <xf numFmtId="0" fontId="45" fillId="24" borderId="0" xfId="16" applyFont="1" applyFill="1" applyAlignment="1" applyProtection="1">
      <alignment vertical="center"/>
      <protection/>
    </xf>
    <xf numFmtId="186" fontId="45" fillId="24" borderId="0" xfId="16" applyNumberFormat="1" applyFont="1" applyFill="1" applyAlignment="1" applyProtection="1">
      <alignment vertical="center"/>
      <protection/>
    </xf>
    <xf numFmtId="0" fontId="2" fillId="25" borderId="0" xfId="16" applyFont="1" applyFill="1" applyAlignment="1" applyProtection="1">
      <alignment vertical="center"/>
      <protection/>
    </xf>
    <xf numFmtId="0" fontId="8" fillId="24" borderId="0" xfId="16" applyFont="1" applyFill="1" applyAlignment="1" applyProtection="1">
      <alignment horizontal="right" vertical="center"/>
      <protection/>
    </xf>
    <xf numFmtId="183" fontId="8" fillId="26" borderId="0" xfId="16" applyNumberFormat="1" applyFont="1" applyFill="1" applyAlignment="1" applyProtection="1">
      <alignment vertical="center"/>
      <protection/>
    </xf>
    <xf numFmtId="10" fontId="8" fillId="26" borderId="0" xfId="16" applyNumberFormat="1" applyFont="1" applyFill="1" applyAlignment="1" applyProtection="1">
      <alignment horizontal="right" vertical="center"/>
      <protection/>
    </xf>
    <xf numFmtId="2" fontId="50" fillId="24" borderId="0" xfId="16" applyNumberFormat="1" applyFont="1" applyFill="1" applyAlignment="1" applyProtection="1">
      <alignment horizontal="right" vertical="center"/>
      <protection/>
    </xf>
    <xf numFmtId="2" fontId="52" fillId="24" borderId="0" xfId="16" applyNumberFormat="1" applyFont="1" applyFill="1" applyAlignment="1" applyProtection="1">
      <alignment horizontal="center" vertical="center"/>
      <protection/>
    </xf>
    <xf numFmtId="0" fontId="52" fillId="24" borderId="0" xfId="16" applyFont="1" applyFill="1" applyAlignment="1" applyProtection="1">
      <alignment vertical="center"/>
      <protection locked="0"/>
    </xf>
    <xf numFmtId="49" fontId="53" fillId="24" borderId="0" xfId="16" applyNumberFormat="1" applyFont="1" applyFill="1" applyAlignment="1" applyProtection="1">
      <alignment vertical="center" wrapText="1"/>
      <protection locked="0"/>
    </xf>
    <xf numFmtId="0" fontId="54" fillId="20" borderId="0" xfId="16" applyFont="1" applyFill="1" applyAlignment="1" applyProtection="1">
      <alignment horizontal="center" vertical="center"/>
      <protection locked="0"/>
    </xf>
    <xf numFmtId="49" fontId="55" fillId="24" borderId="0" xfId="16" applyNumberFormat="1" applyFont="1" applyFill="1" applyAlignment="1" applyProtection="1">
      <alignment horizontal="center" vertical="center" wrapText="1"/>
      <protection locked="0"/>
    </xf>
    <xf numFmtId="0" fontId="56" fillId="19" borderId="0" xfId="16" applyFont="1" applyFill="1" applyAlignment="1" applyProtection="1">
      <alignment horizontal="center" vertical="center"/>
      <protection locked="0"/>
    </xf>
    <xf numFmtId="0" fontId="2" fillId="18" borderId="0" xfId="16" applyFont="1" applyFill="1" applyAlignment="1" applyProtection="1">
      <alignment vertical="center"/>
      <protection locked="0"/>
    </xf>
    <xf numFmtId="0" fontId="4" fillId="18" borderId="0" xfId="16" applyFont="1" applyFill="1" applyAlignment="1" applyProtection="1">
      <alignment vertical="center"/>
      <protection locked="0"/>
    </xf>
    <xf numFmtId="0" fontId="57" fillId="18" borderId="0" xfId="16" applyFont="1" applyFill="1" applyAlignment="1" applyProtection="1">
      <alignment vertical="center"/>
      <protection locked="0"/>
    </xf>
    <xf numFmtId="0" fontId="11" fillId="18" borderId="0" xfId="16" applyFont="1" applyFill="1" applyAlignment="1" applyProtection="1">
      <alignment vertical="center"/>
      <protection locked="0"/>
    </xf>
    <xf numFmtId="0" fontId="11" fillId="18" borderId="0" xfId="0" applyFont="1" applyFill="1" applyAlignment="1" applyProtection="1">
      <alignment horizontal="center" vertical="center"/>
      <protection locked="0"/>
    </xf>
    <xf numFmtId="0" fontId="38" fillId="18" borderId="0" xfId="0" applyFont="1" applyFill="1" applyAlignment="1" applyProtection="1">
      <alignment horizontal="center" vertical="center"/>
      <protection locked="0"/>
    </xf>
    <xf numFmtId="0" fontId="2" fillId="24" borderId="12" xfId="16" applyFont="1" applyFill="1" applyBorder="1" applyAlignment="1">
      <alignment horizontal="center" vertical="center"/>
      <protection/>
    </xf>
    <xf numFmtId="0" fontId="2" fillId="24" borderId="22" xfId="16" applyFont="1" applyFill="1" applyBorder="1" applyAlignment="1">
      <alignment horizontal="center" vertical="center"/>
      <protection/>
    </xf>
    <xf numFmtId="0" fontId="34" fillId="24" borderId="16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3" fillId="24" borderId="16" xfId="16" applyFont="1" applyFill="1" applyBorder="1" applyAlignment="1">
      <alignment horizontal="center" vertical="center"/>
      <protection/>
    </xf>
    <xf numFmtId="0" fontId="33" fillId="24" borderId="12" xfId="0" applyFont="1" applyFill="1" applyBorder="1" applyAlignment="1">
      <alignment horizontal="center" vertical="center"/>
    </xf>
    <xf numFmtId="164" fontId="13" fillId="24" borderId="16" xfId="48" applyFont="1" applyFill="1" applyBorder="1" applyAlignment="1" quotePrefix="1">
      <alignment horizontal="left" vertical="center" wrapText="1"/>
    </xf>
    <xf numFmtId="164" fontId="13" fillId="24" borderId="15" xfId="48" applyFont="1" applyFill="1" applyBorder="1" applyAlignment="1" quotePrefix="1">
      <alignment horizontal="left" vertical="center" wrapText="1"/>
    </xf>
    <xf numFmtId="0" fontId="3" fillId="24" borderId="12" xfId="16" applyFont="1" applyFill="1" applyBorder="1" applyAlignment="1">
      <alignment horizontal="center" vertical="center" wrapText="1"/>
      <protection/>
    </xf>
    <xf numFmtId="0" fontId="3" fillId="24" borderId="22" xfId="16" applyFont="1" applyFill="1" applyBorder="1" applyAlignment="1">
      <alignment horizontal="center" vertical="center" wrapText="1"/>
      <protection/>
    </xf>
    <xf numFmtId="0" fontId="34" fillId="24" borderId="14" xfId="0" applyFont="1" applyFill="1" applyBorder="1" applyAlignment="1">
      <alignment horizontal="center" vertical="center"/>
    </xf>
    <xf numFmtId="0" fontId="2" fillId="24" borderId="14" xfId="16" applyFont="1" applyFill="1" applyBorder="1" applyAlignment="1">
      <alignment horizontal="center" vertical="center"/>
      <protection/>
    </xf>
    <xf numFmtId="0" fontId="2" fillId="24" borderId="16" xfId="16" applyFont="1" applyFill="1" applyBorder="1" applyAlignment="1">
      <alignment horizontal="center" vertical="center"/>
      <protection/>
    </xf>
    <xf numFmtId="183" fontId="2" fillId="22" borderId="21" xfId="16" applyNumberFormat="1" applyFont="1" applyFill="1" applyBorder="1" applyAlignment="1" applyProtection="1">
      <alignment horizontal="center" vertical="center"/>
      <protection locked="0"/>
    </xf>
    <xf numFmtId="164" fontId="2" fillId="0" borderId="16" xfId="48" applyFont="1" applyFill="1" applyBorder="1" applyAlignment="1" quotePrefix="1">
      <alignment horizontal="center" vertical="center"/>
    </xf>
    <xf numFmtId="164" fontId="2" fillId="0" borderId="16" xfId="48" applyFont="1" applyFill="1" applyBorder="1" applyAlignment="1">
      <alignment horizontal="center" vertical="center"/>
    </xf>
  </cellXfs>
  <cellStyles count="52">
    <cellStyle name="Normal" xfId="0"/>
    <cellStyle name="=C:\WINNT35\SYSTEM32\COMMAND.COM" xfId="15"/>
    <cellStyle name="=C:\WINNT35\SYSTEM32\COMMAND.COM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AB22"/>
  <sheetViews>
    <sheetView tabSelected="1" zoomScalePageLayoutView="0" workbookViewId="0" topLeftCell="A1">
      <selection activeCell="X4" sqref="X4"/>
    </sheetView>
  </sheetViews>
  <sheetFormatPr defaultColWidth="9.28125" defaultRowHeight="12.75" outlineLevelCol="1"/>
  <cols>
    <col min="1" max="1" width="1.7109375" style="22" customWidth="1"/>
    <col min="2" max="2" width="28.7109375" style="22" customWidth="1"/>
    <col min="3" max="9" width="9.7109375" style="22" hidden="1" customWidth="1" outlineLevel="1"/>
    <col min="10" max="10" width="12.7109375" style="22" customWidth="1" collapsed="1"/>
    <col min="11" max="12" width="12.7109375" style="22" customWidth="1"/>
    <col min="13" max="17" width="9.7109375" style="22" hidden="1" customWidth="1" outlineLevel="1"/>
    <col min="18" max="18" width="12.7109375" style="22" customWidth="1" collapsed="1"/>
    <col min="19" max="20" width="9.7109375" style="22" hidden="1" customWidth="1" outlineLevel="1"/>
    <col min="21" max="21" width="12.7109375" style="22" customWidth="1" collapsed="1"/>
    <col min="22" max="22" width="9.28125" style="22" customWidth="1"/>
    <col min="23" max="23" width="20.57421875" style="22" customWidth="1"/>
    <col min="24" max="24" width="18.421875" style="22" customWidth="1"/>
    <col min="25" max="25" width="15.57421875" style="22" customWidth="1"/>
    <col min="26" max="16384" width="9.28125" style="22" customWidth="1"/>
  </cols>
  <sheetData>
    <row r="1" spans="2:10" ht="14.25" customHeight="1">
      <c r="B1" s="22" t="s">
        <v>14</v>
      </c>
      <c r="J1" s="22" t="s">
        <v>46</v>
      </c>
    </row>
    <row r="2" spans="2:23" s="24" customFormat="1" ht="15" customHeight="1">
      <c r="B2" s="23" t="s">
        <v>12</v>
      </c>
      <c r="C2" s="23"/>
      <c r="D2" s="23"/>
      <c r="E2" s="23"/>
      <c r="F2" s="23"/>
      <c r="G2" s="23"/>
      <c r="H2" s="23"/>
      <c r="I2" s="23"/>
      <c r="W2" s="24" t="s">
        <v>49</v>
      </c>
    </row>
    <row r="3" spans="2:25" s="24" customFormat="1" ht="15" customHeight="1">
      <c r="B3" s="102" t="s">
        <v>13</v>
      </c>
      <c r="C3" s="100"/>
      <c r="D3" s="100"/>
      <c r="E3" s="100"/>
      <c r="F3" s="100"/>
      <c r="G3" s="100"/>
      <c r="H3" s="100"/>
      <c r="I3" s="100"/>
      <c r="J3" s="101"/>
      <c r="K3" s="103" t="s">
        <v>48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2" ht="28.5" customHeight="1">
      <c r="B4" s="1" t="s">
        <v>50</v>
      </c>
      <c r="C4" s="33"/>
      <c r="D4" s="34"/>
      <c r="E4" s="34"/>
      <c r="F4" s="34"/>
      <c r="G4" s="33"/>
      <c r="H4" s="33"/>
      <c r="I4" s="36"/>
      <c r="J4" s="96" t="s">
        <v>44</v>
      </c>
      <c r="K4" s="97">
        <v>4.5</v>
      </c>
      <c r="L4" s="98" t="s">
        <v>45</v>
      </c>
      <c r="R4" s="99">
        <v>0</v>
      </c>
      <c r="U4" s="98" t="s">
        <v>47</v>
      </c>
      <c r="V4" s="99">
        <v>0</v>
      </c>
    </row>
    <row r="5" spans="2:25" ht="14.25" customHeight="1">
      <c r="B5" s="104" t="s">
        <v>19</v>
      </c>
      <c r="C5" s="104"/>
      <c r="D5" s="105"/>
      <c r="E5" s="105"/>
      <c r="F5" s="105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0"/>
      <c r="W5" s="100"/>
      <c r="X5" s="100"/>
      <c r="Y5" s="100"/>
    </row>
    <row r="6" spans="2:23" ht="12.75" customHeight="1">
      <c r="B6" s="25" t="s">
        <v>23</v>
      </c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1"/>
      <c r="W6" s="31"/>
    </row>
    <row r="7" spans="2:23" ht="12.75" customHeight="1">
      <c r="B7" s="25" t="s">
        <v>33</v>
      </c>
      <c r="C7" s="37"/>
      <c r="D7" s="37"/>
      <c r="E7" s="37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1"/>
      <c r="W7" s="31"/>
    </row>
    <row r="8" spans="2:23" ht="12.75" customHeight="1">
      <c r="B8" s="39" t="s">
        <v>34</v>
      </c>
      <c r="C8" s="37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1"/>
      <c r="W8" s="31"/>
    </row>
    <row r="9" spans="2:27" ht="6.75" customHeight="1">
      <c r="B9" s="25"/>
      <c r="C9" s="37"/>
      <c r="D9" s="37"/>
      <c r="E9" s="37"/>
      <c r="F9" s="37"/>
      <c r="G9" s="37"/>
      <c r="H9" s="37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1"/>
      <c r="W9" s="31"/>
      <c r="AA9" s="80"/>
    </row>
    <row r="10" spans="2:23" ht="12.75" customHeight="1">
      <c r="B10" s="25" t="s">
        <v>15</v>
      </c>
      <c r="C10" s="37"/>
      <c r="D10" s="37"/>
      <c r="E10" s="37"/>
      <c r="F10" s="37"/>
      <c r="G10" s="37"/>
      <c r="H10" s="37"/>
      <c r="I10" s="37"/>
      <c r="J10" s="31"/>
      <c r="K10" s="3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1"/>
      <c r="W10" s="31"/>
    </row>
    <row r="11" spans="2:23" ht="12.75" customHeight="1">
      <c r="B11" s="26" t="s">
        <v>16</v>
      </c>
      <c r="C11" s="27"/>
      <c r="D11" s="27"/>
      <c r="E11" s="27"/>
      <c r="F11" s="27"/>
      <c r="G11" s="27"/>
      <c r="H11" s="27"/>
      <c r="I11" s="27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1"/>
      <c r="W11" s="31"/>
    </row>
    <row r="12" spans="2:23" ht="15" customHeight="1" thickBo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2:25" ht="24" customHeight="1" thickBot="1">
      <c r="B13" s="40" t="s">
        <v>30</v>
      </c>
      <c r="C13" s="41"/>
      <c r="D13" s="41"/>
      <c r="E13" s="41"/>
      <c r="F13" s="41"/>
      <c r="G13" s="41"/>
      <c r="H13" s="41"/>
      <c r="I13" s="4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2" t="s">
        <v>38</v>
      </c>
      <c r="W13" s="78">
        <f>R4</f>
        <v>0</v>
      </c>
      <c r="X13" s="79">
        <f>V4</f>
        <v>0</v>
      </c>
      <c r="Y13" s="76">
        <f>W13+X13</f>
        <v>0</v>
      </c>
    </row>
    <row r="14" spans="2:25" ht="23.25" customHeight="1">
      <c r="B14" s="106" t="s">
        <v>51</v>
      </c>
      <c r="C14" s="108" t="s">
        <v>6</v>
      </c>
      <c r="D14" s="108"/>
      <c r="E14" s="108"/>
      <c r="F14" s="109" t="s">
        <v>0</v>
      </c>
      <c r="G14" s="109" t="s">
        <v>1</v>
      </c>
      <c r="H14" s="109" t="s">
        <v>2</v>
      </c>
      <c r="I14" s="109" t="s">
        <v>3</v>
      </c>
      <c r="J14" s="111" t="s">
        <v>20</v>
      </c>
      <c r="K14" s="111"/>
      <c r="L14" s="111"/>
      <c r="M14" s="109" t="s">
        <v>35</v>
      </c>
      <c r="N14" s="112" t="s">
        <v>31</v>
      </c>
      <c r="O14" s="112" t="s">
        <v>32</v>
      </c>
      <c r="P14" s="109" t="s">
        <v>4</v>
      </c>
      <c r="Q14" s="109" t="s">
        <v>5</v>
      </c>
      <c r="R14" s="115" t="s">
        <v>21</v>
      </c>
      <c r="S14" s="109" t="s">
        <v>36</v>
      </c>
      <c r="T14" s="109" t="s">
        <v>37</v>
      </c>
      <c r="U14" s="115" t="s">
        <v>22</v>
      </c>
      <c r="X14" s="95" t="s">
        <v>43</v>
      </c>
      <c r="Y14" s="94">
        <f>IF(Y13&gt;0,Y20/Y13,Y20)</f>
        <v>15.709860833333336</v>
      </c>
    </row>
    <row r="15" spans="2:23" ht="14.25" customHeight="1">
      <c r="B15" s="107"/>
      <c r="C15" s="17" t="s">
        <v>17</v>
      </c>
      <c r="D15" s="117" t="s">
        <v>18</v>
      </c>
      <c r="E15" s="108"/>
      <c r="F15" s="110"/>
      <c r="G15" s="110"/>
      <c r="H15" s="110"/>
      <c r="I15" s="110"/>
      <c r="J15" s="35" t="s">
        <v>7</v>
      </c>
      <c r="K15" s="118" t="s">
        <v>11</v>
      </c>
      <c r="L15" s="119"/>
      <c r="M15" s="110"/>
      <c r="N15" s="110"/>
      <c r="O15" s="110"/>
      <c r="P15" s="110"/>
      <c r="Q15" s="110"/>
      <c r="R15" s="116"/>
      <c r="S15" s="110"/>
      <c r="T15" s="110"/>
      <c r="U15" s="116"/>
      <c r="W15" s="23"/>
    </row>
    <row r="16" spans="2:28" ht="14.25" customHeight="1">
      <c r="B16" s="42"/>
      <c r="C16" s="14" t="s">
        <v>8</v>
      </c>
      <c r="D16" s="2" t="s">
        <v>9</v>
      </c>
      <c r="E16" s="43" t="s">
        <v>10</v>
      </c>
      <c r="F16" s="3"/>
      <c r="G16" s="3"/>
      <c r="H16" s="4"/>
      <c r="I16" s="3"/>
      <c r="J16" s="44" t="s">
        <v>8</v>
      </c>
      <c r="K16" s="45" t="s">
        <v>9</v>
      </c>
      <c r="L16" s="46" t="s">
        <v>10</v>
      </c>
      <c r="M16" s="47"/>
      <c r="N16" s="48"/>
      <c r="O16" s="48"/>
      <c r="P16" s="48"/>
      <c r="Q16" s="48"/>
      <c r="R16" s="47"/>
      <c r="S16" s="48"/>
      <c r="T16" s="48"/>
      <c r="U16" s="47"/>
      <c r="V16" s="81"/>
      <c r="W16" s="82" t="s">
        <v>39</v>
      </c>
      <c r="X16" s="82" t="s">
        <v>40</v>
      </c>
      <c r="Y16" s="81"/>
      <c r="Z16" s="30"/>
      <c r="AA16" s="30"/>
      <c r="AB16" s="30"/>
    </row>
    <row r="17" spans="2:28" ht="20.25" customHeight="1">
      <c r="B17" s="42" t="s">
        <v>27</v>
      </c>
      <c r="C17" s="21">
        <v>0.50162</v>
      </c>
      <c r="D17" s="19">
        <v>0.52147</v>
      </c>
      <c r="E17" s="49">
        <v>0.49195</v>
      </c>
      <c r="F17" s="18">
        <v>0.01731</v>
      </c>
      <c r="G17" s="20" t="s">
        <v>24</v>
      </c>
      <c r="H17" s="20" t="s">
        <v>24</v>
      </c>
      <c r="I17" s="18">
        <v>0.01558</v>
      </c>
      <c r="J17" s="73">
        <v>0.11609</v>
      </c>
      <c r="K17" s="74">
        <v>0.12402</v>
      </c>
      <c r="L17" s="75">
        <v>0.11245</v>
      </c>
      <c r="M17" s="20" t="s">
        <v>24</v>
      </c>
      <c r="N17" s="20" t="s">
        <v>24</v>
      </c>
      <c r="O17" s="58">
        <v>0.00778</v>
      </c>
      <c r="P17" s="58">
        <v>0.00095</v>
      </c>
      <c r="Q17" s="58">
        <v>0</v>
      </c>
      <c r="R17" s="50">
        <v>0.00943</v>
      </c>
      <c r="S17" s="59">
        <v>0</v>
      </c>
      <c r="T17" s="59">
        <v>0</v>
      </c>
      <c r="U17" s="51">
        <v>0.030263</v>
      </c>
      <c r="V17" s="81">
        <f>V18+V19</f>
        <v>14.281691666666667</v>
      </c>
      <c r="W17" s="83">
        <f>(K17+R17)*W13</f>
        <v>0</v>
      </c>
      <c r="X17" s="84">
        <f>(L17+R17)*X13</f>
        <v>0</v>
      </c>
      <c r="Y17" s="85">
        <f>V17+W17+X17</f>
        <v>14.281691666666667</v>
      </c>
      <c r="Z17" s="30"/>
      <c r="AA17" s="30"/>
      <c r="AB17" s="30"/>
    </row>
    <row r="18" spans="2:28" ht="13.5" customHeight="1">
      <c r="B18" s="52" t="s">
        <v>28</v>
      </c>
      <c r="C18" s="11" t="s">
        <v>24</v>
      </c>
      <c r="D18" s="5" t="s">
        <v>24</v>
      </c>
      <c r="E18" s="6" t="s">
        <v>24</v>
      </c>
      <c r="F18" s="5" t="s">
        <v>24</v>
      </c>
      <c r="G18" s="15">
        <v>69.8818</v>
      </c>
      <c r="H18" s="7">
        <v>-18.3418</v>
      </c>
      <c r="I18" s="8" t="s">
        <v>24</v>
      </c>
      <c r="J18" s="120">
        <v>58.4003</v>
      </c>
      <c r="K18" s="120"/>
      <c r="L18" s="120"/>
      <c r="M18" s="66">
        <v>19.44</v>
      </c>
      <c r="N18" s="8" t="s">
        <v>24</v>
      </c>
      <c r="O18" s="5" t="s">
        <v>24</v>
      </c>
      <c r="P18" s="5" t="s">
        <v>24</v>
      </c>
      <c r="Q18" s="5" t="s">
        <v>24</v>
      </c>
      <c r="R18" s="72">
        <v>20.64</v>
      </c>
      <c r="S18" s="5" t="s">
        <v>24</v>
      </c>
      <c r="T18" s="5" t="s">
        <v>24</v>
      </c>
      <c r="U18" s="16" t="s">
        <v>24</v>
      </c>
      <c r="V18" s="86">
        <f>(J18+R18)/12</f>
        <v>6.586691666666667</v>
      </c>
      <c r="W18" s="87"/>
      <c r="X18" s="87"/>
      <c r="Y18" s="88"/>
      <c r="Z18" s="30"/>
      <c r="AA18" s="30"/>
      <c r="AB18" s="30"/>
    </row>
    <row r="19" spans="2:25" ht="14.25" customHeight="1">
      <c r="B19" s="52" t="s">
        <v>29</v>
      </c>
      <c r="C19" s="11" t="s">
        <v>24</v>
      </c>
      <c r="D19" s="9" t="s">
        <v>24</v>
      </c>
      <c r="E19" s="10" t="s">
        <v>24</v>
      </c>
      <c r="F19" s="5" t="s">
        <v>24</v>
      </c>
      <c r="G19" s="5" t="s">
        <v>24</v>
      </c>
      <c r="H19" s="5" t="s">
        <v>24</v>
      </c>
      <c r="I19" s="8" t="s">
        <v>24</v>
      </c>
      <c r="J19" s="121" t="s">
        <v>24</v>
      </c>
      <c r="K19" s="122"/>
      <c r="L19" s="122"/>
      <c r="M19" s="8" t="s">
        <v>24</v>
      </c>
      <c r="N19" s="67">
        <v>20.28</v>
      </c>
      <c r="O19" s="5" t="s">
        <v>24</v>
      </c>
      <c r="P19" s="5" t="s">
        <v>24</v>
      </c>
      <c r="Q19" s="68">
        <v>0</v>
      </c>
      <c r="R19" s="71">
        <v>20.52</v>
      </c>
      <c r="S19" s="5" t="s">
        <v>24</v>
      </c>
      <c r="T19" s="5" t="s">
        <v>24</v>
      </c>
      <c r="U19" s="77">
        <f>K4</f>
        <v>4.5</v>
      </c>
      <c r="V19" s="89">
        <f>R19*U19/12</f>
        <v>7.695</v>
      </c>
      <c r="W19" s="90" t="s">
        <v>41</v>
      </c>
      <c r="X19" s="91">
        <v>0.0227</v>
      </c>
      <c r="Y19" s="85">
        <f>(W13+X13)*X19</f>
        <v>0</v>
      </c>
    </row>
    <row r="20" spans="2:25" ht="25.5" customHeight="1">
      <c r="B20" s="53" t="s">
        <v>25</v>
      </c>
      <c r="C20" s="11"/>
      <c r="D20" s="11"/>
      <c r="E20" s="11"/>
      <c r="F20" s="11"/>
      <c r="G20" s="11"/>
      <c r="H20" s="11"/>
      <c r="I20" s="11"/>
      <c r="J20" s="113" t="s">
        <v>26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81"/>
      <c r="W20" s="90" t="s">
        <v>42</v>
      </c>
      <c r="X20" s="92">
        <v>0.1</v>
      </c>
      <c r="Y20" s="93">
        <f>(Y17+Y19)*1.1</f>
        <v>15.709860833333336</v>
      </c>
    </row>
    <row r="21" spans="10:25" ht="15" customHeight="1">
      <c r="J21" s="54"/>
      <c r="K21" s="55"/>
      <c r="L21" s="55"/>
      <c r="M21" s="55"/>
      <c r="N21" s="55"/>
      <c r="O21" s="55"/>
      <c r="P21" s="56"/>
      <c r="Q21" s="56"/>
      <c r="R21" s="56"/>
      <c r="S21" s="56"/>
      <c r="T21" s="56"/>
      <c r="U21" s="57"/>
      <c r="X21" s="69"/>
      <c r="Y21" s="70"/>
    </row>
    <row r="22" spans="2:28" s="31" customFormat="1" ht="14.25" customHeight="1">
      <c r="B22" s="60"/>
      <c r="C22" s="61"/>
      <c r="D22" s="61"/>
      <c r="E22" s="61"/>
      <c r="F22" s="61"/>
      <c r="G22" s="61"/>
      <c r="H22" s="61"/>
      <c r="I22" s="61"/>
      <c r="J22" s="12"/>
      <c r="K22" s="13"/>
      <c r="L22" s="13"/>
      <c r="M22" s="61"/>
      <c r="N22" s="62"/>
      <c r="O22" s="61"/>
      <c r="P22" s="61"/>
      <c r="Q22" s="63"/>
      <c r="R22" s="64"/>
      <c r="S22" s="61"/>
      <c r="T22" s="61"/>
      <c r="U22" s="65"/>
      <c r="Z22" s="32"/>
      <c r="AA22" s="32"/>
      <c r="AB22" s="32"/>
    </row>
  </sheetData>
  <sheetProtection selectLockedCells="1"/>
  <mergeCells count="22">
    <mergeCell ref="D15:E15"/>
    <mergeCell ref="K15:L15"/>
    <mergeCell ref="J18:L18"/>
    <mergeCell ref="J19:L19"/>
    <mergeCell ref="J20:U20"/>
    <mergeCell ref="O14:O15"/>
    <mergeCell ref="P14:P15"/>
    <mergeCell ref="Q14:Q15"/>
    <mergeCell ref="R14:R15"/>
    <mergeCell ref="S14:S15"/>
    <mergeCell ref="T14:T15"/>
    <mergeCell ref="U14:U15"/>
    <mergeCell ref="B5:U5"/>
    <mergeCell ref="B14:B15"/>
    <mergeCell ref="C14:E14"/>
    <mergeCell ref="F14:F15"/>
    <mergeCell ref="G14:G15"/>
    <mergeCell ref="H14:H15"/>
    <mergeCell ref="I14:I15"/>
    <mergeCell ref="J14:L14"/>
    <mergeCell ref="M14:M15"/>
    <mergeCell ref="N14:N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2018-04-03T12:08:52Z</dcterms:created>
  <dcterms:modified xsi:type="dcterms:W3CDTF">2023-04-01T11:38:07Z</dcterms:modified>
  <cp:category/>
  <cp:version/>
  <cp:contentType/>
  <cp:contentStatus/>
</cp:coreProperties>
</file>